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235" yWindow="2565" windowWidth="7455" windowHeight="1470"/>
  </bookViews>
  <sheets>
    <sheet name="Schweiz_ullalohmann_Angebot" sheetId="5" r:id="rId1"/>
    <sheet name="Tabelle1" sheetId="9" r:id="rId2"/>
  </sheets>
  <calcPr calcId="144525"/>
  <customWorkbookViews>
    <customWorkbookView name="Sandra Kuse - Persönliche Ansicht" guid="{73092505-9A73-4801-8A17-4AB309C629D8}" mergeInterval="0" personalView="1" maximized="1" windowWidth="475" windowHeight="527" activeSheetId="1"/>
    <customWorkbookView name="Eva Maurer - Persönliche Ansicht" guid="{2B357018-C541-48A6-9E53-0D328FB8B683}" mergeInterval="0" personalView="1" maximized="1" windowWidth="1276" windowHeight="799" activeSheetId="1"/>
    <customWorkbookView name="Erwin Daffner - Persönliche Ansicht" guid="{4C74E5B3-CE87-4A06-ADBC-466151C27A6A}" mergeInterval="0" personalView="1" maximized="1" windowWidth="1052" windowHeight="733" activeSheetId="1"/>
    <customWorkbookView name="Antje Schlimpert - Persönliche Ansicht" guid="{CDE38BD2-763C-40B5-A8BB-49EFE4778825}" mergeInterval="0" personalView="1" maximized="1" windowWidth="1276" windowHeight="799" activeSheetId="1"/>
    <customWorkbookView name="salamon - Persönliche Ansicht" guid="{861B5045-6BB6-4945-8E43-9384A277A8A3}" mergeInterval="0" personalView="1" maximized="1" xWindow="1" yWindow="1" windowWidth="1676" windowHeight="825" activeSheetId="1"/>
    <customWorkbookView name="Salamon Armin - Persönliche Ansicht" guid="{7DE523E8-64D3-49DE-B523-E6FF97C65CEA}" mergeInterval="0" personalView="1" maximized="1" windowWidth="1262" windowHeight="560" activeSheetId="1"/>
  </customWorkbookViews>
</workbook>
</file>

<file path=xl/calcChain.xml><?xml version="1.0" encoding="utf-8"?>
<calcChain xmlns="http://schemas.openxmlformats.org/spreadsheetml/2006/main">
  <c r="D7" i="5" l="1"/>
  <c r="D8" i="5"/>
  <c r="F8" i="5" l="1"/>
  <c r="F7" i="5"/>
  <c r="G7" i="5" l="1"/>
  <c r="G8" i="5"/>
  <c r="E8" i="5"/>
  <c r="E7" i="5"/>
  <c r="B2" i="5"/>
  <c r="G15" i="5" l="1"/>
  <c r="E11" i="5"/>
  <c r="E15" i="5"/>
  <c r="E14" i="5"/>
  <c r="E16" i="5"/>
  <c r="G12" i="5"/>
  <c r="G18" i="5"/>
  <c r="E12" i="5"/>
  <c r="E18" i="5"/>
  <c r="G14" i="5"/>
  <c r="G16" i="5"/>
  <c r="G17" i="5" s="1"/>
  <c r="G11" i="5"/>
  <c r="E17" i="5" l="1"/>
  <c r="G13" i="5"/>
  <c r="E13" i="5"/>
</calcChain>
</file>

<file path=xl/sharedStrings.xml><?xml version="1.0" encoding="utf-8"?>
<sst xmlns="http://schemas.openxmlformats.org/spreadsheetml/2006/main" count="38" uniqueCount="25">
  <si>
    <t>VERSICHERUNGSSUMME:</t>
  </si>
  <si>
    <t>gibt es nicht</t>
  </si>
  <si>
    <t>Stationär</t>
  </si>
  <si>
    <t>Beweglich</t>
  </si>
  <si>
    <t>Eidgenössische Stempelabgabe:</t>
  </si>
  <si>
    <t>300 CHF Selbstbehalt</t>
  </si>
  <si>
    <t>600 CHF Selbstbehalt</t>
  </si>
  <si>
    <r>
      <t xml:space="preserve">Jahresbeitrag </t>
    </r>
    <r>
      <rPr>
        <b/>
        <sz val="11"/>
        <color theme="1"/>
        <rFont val="Calibri"/>
        <family val="2"/>
        <scheme val="minor"/>
      </rPr>
      <t>ohne eidgenöss. Stempelabgabe</t>
    </r>
  </si>
  <si>
    <r>
      <t xml:space="preserve">Jahresbeitrag </t>
    </r>
    <r>
      <rPr>
        <b/>
        <sz val="11"/>
        <color theme="1"/>
        <rFont val="Calibri"/>
        <family val="2"/>
        <scheme val="minor"/>
      </rPr>
      <t>ohne</t>
    </r>
    <r>
      <rPr>
        <sz val="11"/>
        <color theme="1"/>
        <rFont val="Calibri"/>
        <family val="2"/>
        <scheme val="minor"/>
      </rPr>
      <t xml:space="preserve"> eidgenössische Stempelabgabe</t>
    </r>
  </si>
  <si>
    <r>
      <t xml:space="preserve">Jahresbeitrag </t>
    </r>
    <r>
      <rPr>
        <b/>
        <sz val="11"/>
        <color theme="1"/>
        <rFont val="Calibri"/>
        <family val="2"/>
        <scheme val="minor"/>
      </rPr>
      <t>inkl</t>
    </r>
    <r>
      <rPr>
        <sz val="11"/>
        <color theme="1"/>
        <rFont val="Calibri"/>
        <family val="2"/>
        <scheme val="minor"/>
      </rPr>
      <t>. eidgenössische Stempelabgabe</t>
    </r>
  </si>
  <si>
    <r>
      <t xml:space="preserve">Jahresbeitrag </t>
    </r>
    <r>
      <rPr>
        <b/>
        <sz val="11"/>
        <color theme="1"/>
        <rFont val="Calibri"/>
        <family val="2"/>
        <scheme val="minor"/>
      </rPr>
      <t>inkl.</t>
    </r>
    <r>
      <rPr>
        <sz val="11"/>
        <color theme="1"/>
        <rFont val="Calibri"/>
        <family val="2"/>
        <scheme val="minor"/>
      </rPr>
      <t xml:space="preserve"> eidgenössische Stempelabgabe</t>
    </r>
  </si>
  <si>
    <t>Angebot in CHF</t>
  </si>
  <si>
    <t>Komfortversichrung mit Geräteliste</t>
  </si>
  <si>
    <t>Aufteilung Prämie Premium</t>
  </si>
  <si>
    <t>ATA AFIS (SB 300)</t>
  </si>
  <si>
    <t>ES AFIS (SB 300)</t>
  </si>
  <si>
    <t>F AFIS (SB 300)</t>
  </si>
  <si>
    <t>Löschfünfer (SB 300)</t>
  </si>
  <si>
    <t>ATA AFIS (SB 600)</t>
  </si>
  <si>
    <t>ES AFIS (SB 600)</t>
  </si>
  <si>
    <t>F AFIS (SB 600)</t>
  </si>
  <si>
    <t>Löschfünfer (SB 600)</t>
  </si>
  <si>
    <t>Aufteilung Prämie NFS Premium</t>
  </si>
  <si>
    <t>Ulla Lohmann Konditionen Premium mit Geräteliste oder Pauschaldeklaration</t>
  </si>
  <si>
    <t>Premium mit Geräteliste oder Pauschaldeklaration Normalkonditionen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</si>
</sst>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2"/>
      <color indexed="8"/>
      <name val="Verdana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Protection="0">
      <alignment vertical="top" wrapText="1"/>
    </xf>
  </cellStyleXfs>
  <cellXfs count="43">
    <xf numFmtId="0" fontId="0" fillId="0" borderId="0" xfId="0"/>
    <xf numFmtId="0" fontId="1" fillId="0" borderId="12" xfId="0" applyFont="1" applyBorder="1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0" fillId="2" borderId="10" xfId="0" applyFill="1" applyBorder="1" applyProtection="1">
      <protection hidden="1"/>
    </xf>
    <xf numFmtId="164" fontId="1" fillId="2" borderId="13" xfId="0" applyNumberFormat="1" applyFont="1" applyFill="1" applyBorder="1" applyProtection="1">
      <protection hidden="1"/>
    </xf>
    <xf numFmtId="164" fontId="4" fillId="4" borderId="10" xfId="0" applyNumberFormat="1" applyFont="1" applyFill="1" applyBorder="1" applyProtection="1">
      <protection locked="0"/>
    </xf>
    <xf numFmtId="164" fontId="0" fillId="0" borderId="5" xfId="0" applyNumberFormat="1" applyBorder="1" applyAlignment="1" applyProtection="1">
      <alignment horizontal="left" vertical="center"/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3" borderId="15" xfId="0" applyFill="1" applyBorder="1" applyAlignment="1" applyProtection="1">
      <alignment horizontal="left" vertical="center"/>
      <protection hidden="1"/>
    </xf>
    <xf numFmtId="164" fontId="0" fillId="0" borderId="15" xfId="0" applyNumberFormat="1" applyBorder="1" applyAlignment="1" applyProtection="1">
      <alignment horizontal="left" vertical="center"/>
      <protection hidden="1"/>
    </xf>
    <xf numFmtId="0" fontId="0" fillId="0" borderId="16" xfId="0" applyBorder="1" applyProtection="1">
      <protection hidden="1"/>
    </xf>
    <xf numFmtId="0" fontId="0" fillId="3" borderId="17" xfId="0" applyFill="1" applyBorder="1" applyAlignment="1" applyProtection="1">
      <alignment horizontal="left" vertical="center"/>
      <protection hidden="1"/>
    </xf>
    <xf numFmtId="164" fontId="0" fillId="0" borderId="17" xfId="0" applyNumberFormat="1" applyBorder="1" applyAlignment="1" applyProtection="1">
      <alignment horizontal="left" vertical="center"/>
      <protection hidden="1"/>
    </xf>
    <xf numFmtId="164" fontId="0" fillId="0" borderId="18" xfId="0" applyNumberFormat="1" applyBorder="1" applyAlignment="1" applyProtection="1">
      <alignment horizontal="left" vertical="center"/>
      <protection hidden="1"/>
    </xf>
    <xf numFmtId="0" fontId="0" fillId="0" borderId="19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  <xf numFmtId="0" fontId="0" fillId="0" borderId="21" xfId="0" applyBorder="1" applyAlignment="1" applyProtection="1">
      <alignment wrapText="1"/>
      <protection hidden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164" fontId="1" fillId="0" borderId="0" xfId="0" applyNumberFormat="1" applyFont="1" applyBorder="1" applyAlignment="1" applyProtection="1">
      <alignment horizontal="left" vertical="center"/>
      <protection hidden="1"/>
    </xf>
    <xf numFmtId="164" fontId="0" fillId="0" borderId="0" xfId="0" applyNumberFormat="1" applyBorder="1" applyAlignment="1" applyProtection="1">
      <alignment horizontal="left" vertical="center"/>
      <protection hidden="1"/>
    </xf>
    <xf numFmtId="0" fontId="6" fillId="0" borderId="22" xfId="0" applyFont="1" applyBorder="1"/>
    <xf numFmtId="4" fontId="6" fillId="0" borderId="23" xfId="0" applyNumberFormat="1" applyFont="1" applyBorder="1"/>
    <xf numFmtId="0" fontId="6" fillId="0" borderId="3" xfId="0" applyFont="1" applyBorder="1"/>
    <xf numFmtId="4" fontId="6" fillId="0" borderId="24" xfId="0" applyNumberFormat="1" applyFont="1" applyBorder="1"/>
    <xf numFmtId="0" fontId="6" fillId="0" borderId="4" xfId="0" applyFont="1" applyBorder="1"/>
    <xf numFmtId="4" fontId="6" fillId="0" borderId="5" xfId="0" applyNumberFormat="1" applyFont="1" applyBorder="1"/>
    <xf numFmtId="0" fontId="2" fillId="0" borderId="1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3" fillId="0" borderId="6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7" fillId="0" borderId="6" xfId="0" applyFont="1" applyBorder="1" applyAlignment="1" applyProtection="1">
      <alignment wrapText="1"/>
      <protection hidden="1"/>
    </xf>
    <xf numFmtId="0" fontId="7" fillId="0" borderId="8" xfId="0" applyFont="1" applyBorder="1" applyAlignment="1" applyProtection="1">
      <alignment wrapText="1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view="pageLayout" zoomScaleNormal="100" workbookViewId="0">
      <selection activeCell="A4" sqref="A4:E4"/>
    </sheetView>
  </sheetViews>
  <sheetFormatPr baseColWidth="10" defaultRowHeight="15" x14ac:dyDescent="0.25"/>
  <cols>
    <col min="1" max="1" width="25" customWidth="1"/>
    <col min="2" max="2" width="19.140625" customWidth="1"/>
    <col min="3" max="3" width="19" customWidth="1"/>
    <col min="4" max="4" width="20.140625" customWidth="1"/>
    <col min="5" max="5" width="19" customWidth="1"/>
    <col min="6" max="6" width="19.7109375" customWidth="1"/>
    <col min="7" max="7" width="21.5703125" customWidth="1"/>
  </cols>
  <sheetData>
    <row r="1" spans="1:7" ht="27" thickBot="1" x14ac:dyDescent="0.45">
      <c r="A1" s="31" t="s">
        <v>11</v>
      </c>
      <c r="B1" s="32"/>
      <c r="C1" s="32"/>
      <c r="D1" s="32"/>
      <c r="E1" s="33"/>
      <c r="F1" s="19"/>
      <c r="G1" s="20"/>
    </row>
    <row r="2" spans="1:7" ht="24" thickBot="1" x14ac:dyDescent="0.4">
      <c r="A2" s="1" t="s">
        <v>0</v>
      </c>
      <c r="B2" s="5">
        <f>D2+D3</f>
        <v>40000</v>
      </c>
      <c r="C2" s="3" t="s">
        <v>2</v>
      </c>
      <c r="D2" s="6">
        <v>20000</v>
      </c>
      <c r="E2" s="34"/>
      <c r="F2" s="21"/>
      <c r="G2" s="22"/>
    </row>
    <row r="3" spans="1:7" ht="38.25" customHeight="1" thickBot="1" x14ac:dyDescent="0.4">
      <c r="A3" s="2" t="s">
        <v>4</v>
      </c>
      <c r="B3" s="2">
        <v>1.05</v>
      </c>
      <c r="C3" s="4" t="s">
        <v>3</v>
      </c>
      <c r="D3" s="6">
        <v>20000</v>
      </c>
      <c r="E3" s="35"/>
      <c r="F3" s="21"/>
      <c r="G3" s="22"/>
    </row>
    <row r="4" spans="1:7" ht="15.75" thickBot="1" x14ac:dyDescent="0.3">
      <c r="A4" s="36"/>
      <c r="B4" s="37"/>
      <c r="C4" s="37"/>
      <c r="D4" s="37"/>
      <c r="E4" s="38"/>
      <c r="F4" s="21"/>
      <c r="G4" s="22"/>
    </row>
    <row r="5" spans="1:7" ht="44.25" customHeight="1" thickBot="1" x14ac:dyDescent="0.45">
      <c r="A5" s="8"/>
      <c r="B5" s="39" t="s">
        <v>12</v>
      </c>
      <c r="C5" s="40"/>
      <c r="D5" s="41" t="s">
        <v>24</v>
      </c>
      <c r="E5" s="42"/>
      <c r="F5" s="41" t="s">
        <v>23</v>
      </c>
      <c r="G5" s="42"/>
    </row>
    <row r="6" spans="1:7" ht="53.25" customHeight="1" thickBot="1" x14ac:dyDescent="0.3">
      <c r="A6" s="16"/>
      <c r="B6" s="17" t="s">
        <v>7</v>
      </c>
      <c r="C6" s="17" t="s">
        <v>9</v>
      </c>
      <c r="D6" s="17" t="s">
        <v>8</v>
      </c>
      <c r="E6" s="18" t="s">
        <v>10</v>
      </c>
      <c r="F6" s="17" t="s">
        <v>8</v>
      </c>
      <c r="G6" s="18" t="s">
        <v>10</v>
      </c>
    </row>
    <row r="7" spans="1:7" x14ac:dyDescent="0.25">
      <c r="A7" s="12" t="s">
        <v>5</v>
      </c>
      <c r="B7" s="13" t="s">
        <v>1</v>
      </c>
      <c r="C7" s="13" t="s">
        <v>1</v>
      </c>
      <c r="D7" s="14">
        <f>IF($D$2+$D$3&lt;=45000,IF($D$2*0.007+$D$3*0.023&lt;=250,250,$D$2*0.007+$D$3*0.023),IF($D$2*0.006+$D$3*0.02&lt;=250,250,$D$2*0.006+$D$3*0.02))</f>
        <v>600</v>
      </c>
      <c r="E7" s="15">
        <f>D7*$B$3</f>
        <v>630</v>
      </c>
      <c r="F7" s="14">
        <f>IF($D$2+$D$3&lt;=45000,IF($D$2*0.007+$D$3*0.02&lt;=250,250,$D$2*0.007+$D$3*0.02),IF($D$2*0.006+$D$3*0.019&lt;=250,250,$D$2*0.006+$D$3*0.019))</f>
        <v>540</v>
      </c>
      <c r="G7" s="15">
        <f>F7*$B$3</f>
        <v>567</v>
      </c>
    </row>
    <row r="8" spans="1:7" ht="15.75" thickBot="1" x14ac:dyDescent="0.3">
      <c r="A8" s="9" t="s">
        <v>6</v>
      </c>
      <c r="B8" s="10" t="s">
        <v>1</v>
      </c>
      <c r="C8" s="10" t="s">
        <v>1</v>
      </c>
      <c r="D8" s="11">
        <f>IF($D$2+$D$3&lt;=45000,IF($D$2*0.006+$D$3*0.019&lt;=250,250,$D$2*0.006+$D$3*0.019),IF($D$2*0.005+$D$3*0.017&lt;=250,250,$D$2*0.005+$D$3*0.017))</f>
        <v>500</v>
      </c>
      <c r="E8" s="7">
        <f t="shared" ref="E8" si="0">D8*$B$3</f>
        <v>525</v>
      </c>
      <c r="F8" s="11">
        <f>IF($D$2+$D$3&lt;=45000,IF($D$2*0.006+$D$3*0.018&lt;=250,250,$D$2*0.006+$D$3*0.018),IF($D$2*0.005+$D$3*0.017&lt;=250,250,$D$2*0.005+$D$3*0.017))</f>
        <v>480</v>
      </c>
      <c r="G8" s="7">
        <f t="shared" ref="G8" si="1">F8*$B$3</f>
        <v>504</v>
      </c>
    </row>
    <row r="9" spans="1:7" x14ac:dyDescent="0.25">
      <c r="D9" s="24"/>
      <c r="E9" s="24"/>
      <c r="F9" s="24"/>
      <c r="G9" s="24"/>
    </row>
    <row r="10" spans="1:7" ht="15.75" thickBot="1" x14ac:dyDescent="0.3">
      <c r="D10" s="23" t="s">
        <v>13</v>
      </c>
      <c r="E10" s="23"/>
      <c r="F10" s="23" t="s">
        <v>22</v>
      </c>
      <c r="G10" s="23"/>
    </row>
    <row r="11" spans="1:7" x14ac:dyDescent="0.25">
      <c r="D11" s="25" t="s">
        <v>14</v>
      </c>
      <c r="E11" s="26">
        <f>(E7-(B2/1000*0.07+B2/1000*0.05)-(B2/1000*0.35*1.05))/105*100</f>
        <v>581.42857142857144</v>
      </c>
      <c r="F11" s="25" t="s">
        <v>14</v>
      </c>
      <c r="G11" s="26">
        <f>(G7-(B2/1000*0.07+B2/1000*0.05)-(B2/1000*0.35*1.05))/105*100</f>
        <v>521.42857142857144</v>
      </c>
    </row>
    <row r="12" spans="1:7" x14ac:dyDescent="0.25">
      <c r="D12" s="27" t="s">
        <v>15</v>
      </c>
      <c r="E12" s="28">
        <f>(B2/1000*0.35*1.05)/105*100</f>
        <v>14.000000000000002</v>
      </c>
      <c r="F12" s="27" t="s">
        <v>15</v>
      </c>
      <c r="G12" s="28">
        <f>(B2/1000*0.35*1.05)/105*100</f>
        <v>14.000000000000002</v>
      </c>
    </row>
    <row r="13" spans="1:7" x14ac:dyDescent="0.25">
      <c r="D13" s="27" t="s">
        <v>16</v>
      </c>
      <c r="E13" s="28">
        <f>D7-E11-E12-E14</f>
        <v>2.5714285714285534</v>
      </c>
      <c r="F13" s="27" t="s">
        <v>16</v>
      </c>
      <c r="G13" s="28">
        <f>F7-G11-G12-G14</f>
        <v>2.5714285714285534</v>
      </c>
    </row>
    <row r="14" spans="1:7" ht="15.75" thickBot="1" x14ac:dyDescent="0.3">
      <c r="D14" s="29" t="s">
        <v>17</v>
      </c>
      <c r="E14" s="30">
        <f>B2/1000*0.05</f>
        <v>2</v>
      </c>
      <c r="F14" s="29" t="s">
        <v>17</v>
      </c>
      <c r="G14" s="30">
        <f>B2/1000*0.05</f>
        <v>2</v>
      </c>
    </row>
    <row r="15" spans="1:7" x14ac:dyDescent="0.25">
      <c r="D15" s="25" t="s">
        <v>18</v>
      </c>
      <c r="E15" s="26">
        <f>(E8-(B2/1000*0.07+B2/1000*0.05)-(B2/1000*0.35*1.05))/105*100</f>
        <v>481.4285714285715</v>
      </c>
      <c r="F15" s="25" t="s">
        <v>18</v>
      </c>
      <c r="G15" s="26">
        <f>(G8-(B2/1000*0.07+B2/1000*0.05)-(B2/1000*0.35*1.05))/105*100</f>
        <v>461.42857142857139</v>
      </c>
    </row>
    <row r="16" spans="1:7" x14ac:dyDescent="0.25">
      <c r="D16" s="27" t="s">
        <v>19</v>
      </c>
      <c r="E16" s="28">
        <f>(B2/1000*0.35*1.05)/105*100</f>
        <v>14.000000000000002</v>
      </c>
      <c r="F16" s="27" t="s">
        <v>19</v>
      </c>
      <c r="G16" s="28">
        <f>(B2/1000*0.35*1.05)/105*100</f>
        <v>14.000000000000002</v>
      </c>
    </row>
    <row r="17" spans="4:7" x14ac:dyDescent="0.25">
      <c r="D17" s="27" t="s">
        <v>20</v>
      </c>
      <c r="E17" s="28">
        <f>D8-E15-E16-E18</f>
        <v>2.5714285714284966</v>
      </c>
      <c r="F17" s="27" t="s">
        <v>20</v>
      </c>
      <c r="G17" s="28">
        <f>F8-G15-G16-G18</f>
        <v>2.5714285714286103</v>
      </c>
    </row>
    <row r="18" spans="4:7" ht="15.75" thickBot="1" x14ac:dyDescent="0.3">
      <c r="D18" s="29" t="s">
        <v>21</v>
      </c>
      <c r="E18" s="30">
        <f>B2/1000*0.05</f>
        <v>2</v>
      </c>
      <c r="F18" s="29" t="s">
        <v>21</v>
      </c>
      <c r="G18" s="30">
        <f>B2/1000*0.05</f>
        <v>2</v>
      </c>
    </row>
  </sheetData>
  <customSheetViews>
    <customSheetView guid="{73092505-9A73-4801-8A17-4AB309C629D8}" showPageBreaks="1" showGridLines="0" view="pageLayout" topLeftCell="D1">
      <selection activeCell="E2" sqref="E2:E3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scale="85" orientation="landscape" r:id="rId1"/>
      <headerFooter>
        <oddHeader>&amp;CAktivas Angebot &amp;D</oddHeader>
        <oddFooter>&amp;C&amp;P von &amp;N</oddFooter>
      </headerFooter>
    </customSheetView>
    <customSheetView guid="{2B357018-C541-48A6-9E53-0D328FB8B683}" showPageBreaks="1" showGridLines="0" view="pageLayout" topLeftCell="D1">
      <selection activeCell="E2" sqref="E2:E3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scale="85" orientation="landscape" r:id="rId2"/>
      <headerFooter>
        <oddHeader>&amp;CAktivas Angebot &amp;D</oddHeader>
        <oddFooter>&amp;C&amp;P von &amp;N</oddFooter>
      </headerFooter>
    </customSheetView>
    <customSheetView guid="{4C74E5B3-CE87-4A06-ADBC-466151C27A6A}" showPageBreaks="1" showGridLines="0" view="pageLayout" topLeftCell="D1">
      <selection activeCell="E2" sqref="E2:E3"/>
      <pageMargins left="0.70866141732283472" right="0.70866141732283472" top="0.78740157480314965" bottom="0.78740157480314965" header="0.31496062992125984" footer="0.31496062992125984"/>
      <printOptions horizontalCentered="1" verticalCentered="1"/>
      <pageSetup paperSize="9" scale="85" orientation="landscape" r:id="rId3"/>
      <headerFooter>
        <oddHeader>&amp;CAktivas Angebot &amp;D</oddHeader>
        <oddFooter>&amp;C&amp;P von &amp;N</oddFooter>
      </headerFooter>
    </customSheetView>
  </customSheetViews>
  <mergeCells count="6">
    <mergeCell ref="F5:G5"/>
    <mergeCell ref="A1:E1"/>
    <mergeCell ref="E2:E3"/>
    <mergeCell ref="A4:E4"/>
    <mergeCell ref="B5:C5"/>
    <mergeCell ref="D5:E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landscape" r:id="rId4"/>
  <headerFooter>
    <oddHeader>&amp;CAktivas Angebot &amp;D</oddHeader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7" sqref="B7"/>
    </sheetView>
  </sheetViews>
  <sheetFormatPr baseColWidth="10" defaultRowHeight="15" x14ac:dyDescent="0.25"/>
  <sheetData/>
  <customSheetViews>
    <customSheetView guid="{73092505-9A73-4801-8A17-4AB309C629D8}">
      <selection activeCell="B7" sqref="B7"/>
      <pageMargins left="0.7" right="0.7" top="0.78740157499999996" bottom="0.78740157499999996" header="0.3" footer="0.3"/>
      <pageSetup paperSize="9" orientation="portrait" horizontalDpi="0" verticalDpi="0" r:id="rId1"/>
    </customSheetView>
    <customSheetView guid="{2B357018-C541-48A6-9E53-0D328FB8B683}">
      <selection activeCell="B7" sqref="B7"/>
      <pageMargins left="0.7" right="0.7" top="0.78740157499999996" bottom="0.78740157499999996" header="0.3" footer="0.3"/>
      <pageSetup paperSize="9" orientation="portrait" horizontalDpi="0" verticalDpi="0" r:id="rId2"/>
    </customSheetView>
    <customSheetView guid="{4C74E5B3-CE87-4A06-ADBC-466151C27A6A}">
      <selection activeCell="B7" sqref="B7"/>
      <pageMargins left="0.7" right="0.7" top="0.78740157499999996" bottom="0.78740157499999996" header="0.3" footer="0.3"/>
      <pageSetup paperSize="9" orientation="portrait" horizontalDpi="0" verticalDpi="0" r:id="rId3"/>
    </customSheetView>
    <customSheetView guid="{CDE38BD2-763C-40B5-A8BB-49EFE4778825}">
      <selection activeCell="B7" sqref="B7"/>
      <pageMargins left="0.7" right="0.7" top="0.78740157499999996" bottom="0.78740157499999996" header="0.3" footer="0.3"/>
    </customSheetView>
    <customSheetView guid="{7DE523E8-64D3-49DE-B523-E6FF97C65CE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Schweiz_ullalohmann_Angebot</vt:lpstr>
      <vt:lpstr>Tabelle1</vt:lpstr>
    </vt:vector>
  </TitlesOfParts>
  <Company>Aktivas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 Schlimpert</dc:creator>
  <cp:lastModifiedBy>Sandra Kuse</cp:lastModifiedBy>
  <cp:lastPrinted>2020-08-19T13:30:25Z</cp:lastPrinted>
  <dcterms:created xsi:type="dcterms:W3CDTF">2012-11-23T13:16:10Z</dcterms:created>
  <dcterms:modified xsi:type="dcterms:W3CDTF">2020-08-19T14:30:22Z</dcterms:modified>
</cp:coreProperties>
</file>