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-12\Downloads\"/>
    </mc:Choice>
  </mc:AlternateContent>
  <bookViews>
    <workbookView xWindow="0" yWindow="0" windowWidth="6857" windowHeight="10791"/>
  </bookViews>
  <sheets>
    <sheet name="Schweiz_Photosuisse" sheetId="4" r:id="rId1"/>
  </sheets>
  <calcPr calcId="162913"/>
  <customWorkbookViews>
    <customWorkbookView name="Salamon Armin - Persönliche Ansicht" guid="{7DE523E8-64D3-49DE-B523-E6FF97C65CEA}" mergeInterval="0" personalView="1" maximized="1" windowWidth="1262" windowHeight="560" activeSheetId="1"/>
    <customWorkbookView name="salamon - Persönliche Ansicht" guid="{861B5045-6BB6-4945-8E43-9384A277A8A3}" mergeInterval="0" personalView="1" maximized="1" xWindow="1" yWindow="1" windowWidth="1676" windowHeight="825" activeSheetId="1"/>
    <customWorkbookView name="Antje Schlimpert - Persönliche Ansicht" guid="{CDE38BD2-763C-40B5-A8BB-49EFE4778825}" mergeInterval="0" personalView="1" maximized="1" windowWidth="1276" windowHeight="799" activeSheetId="1"/>
    <customWorkbookView name="Erwin Daffner - Persönliche Ansicht" guid="{4C74E5B3-CE87-4A06-ADBC-466151C27A6A}" mergeInterval="0" personalView="1" maximized="1" windowWidth="1052" windowHeight="733" activeSheetId="1"/>
    <customWorkbookView name="Eva Maurer - Persönliche Ansicht" guid="{2B357018-C541-48A6-9E53-0D328FB8B683}" mergeInterval="0" personalView="1" maximized="1" windowWidth="1276" windowHeight="799" activeSheetId="1"/>
    <customWorkbookView name="Sandra Kuse - Persönliche Ansicht" guid="{73092505-9A73-4801-8A17-4AB309C629D8}" mergeInterval="0" personalView="1" maximized="1" windowWidth="475" windowHeight="527" activeSheetId="1"/>
  </customWorkbookViews>
</workbook>
</file>

<file path=xl/calcChain.xml><?xml version="1.0" encoding="utf-8"?>
<calcChain xmlns="http://schemas.openxmlformats.org/spreadsheetml/2006/main">
  <c r="C9" i="4" l="1"/>
  <c r="B9" i="4"/>
  <c r="B8" i="4"/>
  <c r="B2" i="4" l="1"/>
  <c r="D9" i="4" l="1"/>
  <c r="D8" i="4"/>
  <c r="E8" i="4" s="1"/>
  <c r="D7" i="4"/>
  <c r="B7" i="4"/>
  <c r="E9" i="4" l="1"/>
  <c r="C8" i="4"/>
  <c r="E7" i="4"/>
  <c r="C7" i="4"/>
</calcChain>
</file>

<file path=xl/sharedStrings.xml><?xml version="1.0" encoding="utf-8"?>
<sst xmlns="http://schemas.openxmlformats.org/spreadsheetml/2006/main" count="14" uniqueCount="12">
  <si>
    <t>VERSICHERUNGSSUMME:</t>
  </si>
  <si>
    <t>Stationär</t>
  </si>
  <si>
    <t>Beweglich</t>
  </si>
  <si>
    <t>Premium mit Geräteliste oder Pauschaldeklaration</t>
  </si>
  <si>
    <t>Eidgenössische Stempelabgabe:</t>
  </si>
  <si>
    <t>300 CHF Selbstbehalt</t>
  </si>
  <si>
    <t>600 CHF Selbstbehalt</t>
  </si>
  <si>
    <r>
      <t xml:space="preserve">Jahresbeitrag </t>
    </r>
    <r>
      <rPr>
        <b/>
        <sz val="11"/>
        <color theme="1"/>
        <rFont val="Calibri"/>
        <family val="2"/>
        <scheme val="minor"/>
      </rPr>
      <t>ohne</t>
    </r>
    <r>
      <rPr>
        <sz val="11"/>
        <color theme="1"/>
        <rFont val="Calibri"/>
        <family val="2"/>
        <scheme val="minor"/>
      </rPr>
      <t xml:space="preserve"> eidgenössische Stempelabgabe</t>
    </r>
  </si>
  <si>
    <r>
      <t xml:space="preserve">Jahresbeitrag </t>
    </r>
    <r>
      <rPr>
        <b/>
        <sz val="11"/>
        <color theme="1"/>
        <rFont val="Calibri"/>
        <family val="2"/>
        <scheme val="minor"/>
      </rPr>
      <t>inkl.</t>
    </r>
    <r>
      <rPr>
        <sz val="11"/>
        <color theme="1"/>
        <rFont val="Calibri"/>
        <family val="2"/>
        <scheme val="minor"/>
      </rPr>
      <t xml:space="preserve"> eidgenössische Stempelabgabe</t>
    </r>
  </si>
  <si>
    <t>Angebot in CHF</t>
  </si>
  <si>
    <t>1'000 CHF Selbstbehalt</t>
  </si>
  <si>
    <t>PS Premium mit Geräteliste oder Pauschaldeklaration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</si>
</sst>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18"/>
      <color theme="1"/>
      <name val="Calibri"/>
      <family val="2"/>
      <scheme val="minor"/>
    </font>
    <font>
      <sz val="12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Protection="0">
      <alignment vertical="top" wrapText="1"/>
    </xf>
  </cellStyleXfs>
  <cellXfs count="30">
    <xf numFmtId="0" fontId="0" fillId="0" borderId="0" xfId="0"/>
    <xf numFmtId="0" fontId="1" fillId="0" borderId="8" xfId="0" applyFont="1" applyBorder="1" applyProtection="1">
      <protection hidden="1"/>
    </xf>
    <xf numFmtId="0" fontId="0" fillId="0" borderId="6" xfId="0" applyBorder="1" applyAlignment="1" applyProtection="1">
      <alignment wrapText="1"/>
      <protection hidden="1"/>
    </xf>
    <xf numFmtId="0" fontId="0" fillId="2" borderId="10" xfId="0" applyFill="1" applyBorder="1" applyProtection="1">
      <protection hidden="1"/>
    </xf>
    <xf numFmtId="0" fontId="0" fillId="2" borderId="6" xfId="0" applyFill="1" applyBorder="1" applyProtection="1">
      <protection hidden="1"/>
    </xf>
    <xf numFmtId="164" fontId="1" fillId="2" borderId="9" xfId="0" applyNumberFormat="1" applyFont="1" applyFill="1" applyBorder="1" applyProtection="1">
      <protection hidden="1"/>
    </xf>
    <xf numFmtId="164" fontId="4" fillId="3" borderId="10" xfId="0" applyNumberFormat="1" applyFont="1" applyFill="1" applyBorder="1" applyProtection="1">
      <protection locked="0"/>
    </xf>
    <xf numFmtId="164" fontId="4" fillId="3" borderId="6" xfId="0" applyNumberFormat="1" applyFont="1" applyFill="1" applyBorder="1" applyProtection="1">
      <protection locked="0"/>
    </xf>
    <xf numFmtId="0" fontId="0" fillId="0" borderId="4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0" xfId="0" applyBorder="1"/>
    <xf numFmtId="0" fontId="0" fillId="0" borderId="13" xfId="0" applyBorder="1" applyProtection="1">
      <protection hidden="1"/>
    </xf>
    <xf numFmtId="0" fontId="0" fillId="0" borderId="3" xfId="0" applyBorder="1" applyProtection="1">
      <protection hidden="1"/>
    </xf>
    <xf numFmtId="164" fontId="0" fillId="0" borderId="0" xfId="0" applyNumberFormat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3" fillId="0" borderId="4" xfId="0" applyFont="1" applyBorder="1" applyAlignment="1" applyProtection="1">
      <alignment wrapText="1"/>
      <protection hidden="1"/>
    </xf>
    <xf numFmtId="0" fontId="3" fillId="0" borderId="5" xfId="0" applyFont="1" applyBorder="1" applyAlignment="1" applyProtection="1">
      <alignment wrapText="1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/>
      <protection hidden="1"/>
    </xf>
    <xf numFmtId="0" fontId="0" fillId="0" borderId="6" xfId="0" applyBorder="1" applyAlignment="1" applyProtection="1">
      <protection hidden="1"/>
    </xf>
    <xf numFmtId="0" fontId="0" fillId="0" borderId="9" xfId="0" applyBorder="1" applyAlignment="1" applyProtection="1"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7" xfId="0" applyBorder="1" applyAlignment="1" applyProtection="1">
      <alignment wrapText="1"/>
      <protection hidden="1"/>
    </xf>
    <xf numFmtId="0" fontId="0" fillId="0" borderId="2" xfId="0" applyBorder="1" applyAlignment="1" applyProtection="1">
      <alignment wrapText="1"/>
      <protection hidden="1"/>
    </xf>
    <xf numFmtId="0" fontId="0" fillId="0" borderId="16" xfId="0" applyBorder="1" applyAlignment="1" applyProtection="1">
      <alignment wrapText="1"/>
      <protection hidden="1"/>
    </xf>
    <xf numFmtId="0" fontId="0" fillId="0" borderId="17" xfId="0" applyBorder="1" applyAlignment="1" applyProtection="1">
      <alignment wrapText="1"/>
      <protection hidden="1"/>
    </xf>
    <xf numFmtId="164" fontId="0" fillId="0" borderId="15" xfId="0" applyNumberFormat="1" applyBorder="1" applyAlignment="1" applyProtection="1">
      <alignment horizontal="left" vertical="center"/>
      <protection hidden="1"/>
    </xf>
    <xf numFmtId="4" fontId="0" fillId="0" borderId="15" xfId="0" applyNumberFormat="1" applyFill="1" applyBorder="1" applyAlignment="1" applyProtection="1">
      <alignment horizontal="left" vertical="center"/>
      <protection hidden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tabSelected="1" view="pageLayout" zoomScaleNormal="100" workbookViewId="0">
      <selection activeCell="C17" sqref="C17"/>
    </sheetView>
  </sheetViews>
  <sheetFormatPr baseColWidth="10" defaultRowHeight="14.6" x14ac:dyDescent="0.4"/>
  <cols>
    <col min="1" max="1" width="25" customWidth="1"/>
    <col min="2" max="2" width="19.15234375" customWidth="1"/>
    <col min="3" max="3" width="19" customWidth="1"/>
    <col min="4" max="4" width="20.15234375" customWidth="1"/>
    <col min="5" max="5" width="19" customWidth="1"/>
    <col min="6" max="6" width="19.69140625" customWidth="1"/>
    <col min="7" max="7" width="21.53515625" customWidth="1"/>
  </cols>
  <sheetData>
    <row r="1" spans="1:7" ht="26.6" thickBot="1" x14ac:dyDescent="0.75">
      <c r="A1" s="18" t="s">
        <v>9</v>
      </c>
      <c r="B1" s="19"/>
      <c r="C1" s="19"/>
      <c r="D1" s="19"/>
      <c r="E1" s="20"/>
      <c r="F1" s="11"/>
      <c r="G1" s="11"/>
    </row>
    <row r="2" spans="1:7" ht="23.6" thickBot="1" x14ac:dyDescent="0.65">
      <c r="A2" s="1" t="s">
        <v>0</v>
      </c>
      <c r="B2" s="5">
        <f>D2+D3</f>
        <v>0</v>
      </c>
      <c r="C2" s="3" t="s">
        <v>1</v>
      </c>
      <c r="D2" s="6">
        <v>0</v>
      </c>
      <c r="E2" s="21"/>
      <c r="F2" s="11"/>
      <c r="G2" s="11"/>
    </row>
    <row r="3" spans="1:7" ht="38.25" customHeight="1" thickBot="1" x14ac:dyDescent="0.65">
      <c r="A3" s="2" t="s">
        <v>4</v>
      </c>
      <c r="B3" s="2">
        <v>1.05</v>
      </c>
      <c r="C3" s="4" t="s">
        <v>2</v>
      </c>
      <c r="D3" s="7">
        <v>0</v>
      </c>
      <c r="E3" s="22"/>
      <c r="F3" s="11"/>
      <c r="G3" s="11"/>
    </row>
    <row r="4" spans="1:7" ht="15" thickBot="1" x14ac:dyDescent="0.45">
      <c r="A4" s="23"/>
      <c r="B4" s="24"/>
      <c r="C4" s="24"/>
      <c r="D4" s="24"/>
      <c r="E4" s="25"/>
      <c r="F4" s="11"/>
      <c r="G4" s="11"/>
    </row>
    <row r="5" spans="1:7" ht="44.25" customHeight="1" thickBot="1" x14ac:dyDescent="0.65">
      <c r="A5" s="8"/>
      <c r="B5" s="16" t="s">
        <v>3</v>
      </c>
      <c r="C5" s="17"/>
      <c r="D5" s="16" t="s">
        <v>11</v>
      </c>
      <c r="E5" s="17"/>
    </row>
    <row r="6" spans="1:7" ht="53.25" customHeight="1" thickBot="1" x14ac:dyDescent="0.45">
      <c r="A6" s="10"/>
      <c r="B6" s="26" t="s">
        <v>7</v>
      </c>
      <c r="C6" s="27" t="s">
        <v>8</v>
      </c>
      <c r="D6" s="26" t="s">
        <v>7</v>
      </c>
      <c r="E6" s="27" t="s">
        <v>8</v>
      </c>
    </row>
    <row r="7" spans="1:7" x14ac:dyDescent="0.4">
      <c r="A7" s="9" t="s">
        <v>5</v>
      </c>
      <c r="B7" s="28">
        <f>IF($D$2+$D$3&lt;=45000,IF($D$2*0.007+$D$3*0.023&lt;=250,250,$D$2*0.007+$D$3*0.023),IF($D$2*0.006+$D$3*0.02&lt;=250,250,$D$2*0.006+$D$3*0.02))</f>
        <v>250</v>
      </c>
      <c r="C7" s="28">
        <f>B7*$B$3</f>
        <v>262.5</v>
      </c>
      <c r="D7" s="28">
        <f>IF($D$2+$D$3&lt;=45000,IF($D$2*0.007+$D$3*0.02&lt;=250,250,$D$2*0.007+$D$3*0.02),IF($D$2*0.006+$D$3*0.019&lt;=250,250,$D$2*0.006+$D$3*0.019))</f>
        <v>250</v>
      </c>
      <c r="E7" s="28">
        <f>D7*$B$3</f>
        <v>262.5</v>
      </c>
    </row>
    <row r="8" spans="1:7" x14ac:dyDescent="0.4">
      <c r="A8" s="13" t="s">
        <v>6</v>
      </c>
      <c r="B8" s="28">
        <f>IF($D$2+$D$3&lt;=45000,IF($D$2*0.006+$D$3*0.019&lt;=250,250,$D$2*0.006+$D$3*0.019),$D$2*0.005+$D$3*0.017)</f>
        <v>250</v>
      </c>
      <c r="C8" s="28">
        <f t="shared" ref="C8" si="0">B8*$B$3</f>
        <v>262.5</v>
      </c>
      <c r="D8" s="28">
        <f>IF($D$2+$D$3&lt;=45000,IF($D$2*0.006+$D$3*0.018&lt;=250,250,$D$2*0.006+$D$3*0.018),IF($D$2*0.005+$D$3*0.017&lt;=250,250,$D$2*0.005+$D$3*0.017))</f>
        <v>250</v>
      </c>
      <c r="E8" s="28">
        <f>D8*$B$3</f>
        <v>262.5</v>
      </c>
    </row>
    <row r="9" spans="1:7" ht="15" thickBot="1" x14ac:dyDescent="0.45">
      <c r="A9" s="12" t="s">
        <v>10</v>
      </c>
      <c r="B9" s="29">
        <f>IF($D$2+$D$3&lt;=45000,IF(OR($D$2*0.006+$D$3*0.019&lt;=250,($D$2*0.006+$D$3*0.019)*0.93&lt;=250,),250,($D$2*0.006+$D$3*0.019)*0.93),($D$2*0.005+$D$3*0.017)*0.93)</f>
        <v>250</v>
      </c>
      <c r="C9" s="29">
        <f>B9*$B$3</f>
        <v>262.5</v>
      </c>
      <c r="D9" s="28">
        <f>IF($D$2+$D$3&lt;=45000,IF($D$2*0.0054+$D$3*0.016&lt;=250,250,$D$2*0.0054+$D$3*0.016),IF($D$2*0.0045+$D$3*0.015&lt;=250,250,$D$2*0.0045+$D$3*0.015))</f>
        <v>250</v>
      </c>
      <c r="E9" s="28">
        <f t="shared" ref="E9" si="1">D9*$B$3</f>
        <v>262.5</v>
      </c>
    </row>
    <row r="10" spans="1:7" x14ac:dyDescent="0.4">
      <c r="D10" s="15"/>
      <c r="E10" s="15"/>
      <c r="F10" s="11"/>
      <c r="G10" s="14"/>
    </row>
  </sheetData>
  <sheetProtection algorithmName="SHA-512" hashValue="Fj+LfPfzpT0flLuyRvKPsyuh8LJyYnqW2V95CRawAaoCjZIxmMaHmje1PffQGRW/Gd3cQgPr3eiZzHFGSrB0rA==" saltValue="7O7IwxaUTiOQLh4lcuUbSQ==" spinCount="100000" sheet="1" objects="1" scenarios="1"/>
  <customSheetViews>
    <customSheetView guid="{4C74E5B3-CE87-4A06-ADBC-466151C27A6A}" showPageBreaks="1" showGridLines="0" view="pageLayout">
      <selection activeCell="F3" sqref="F3"/>
      <pageMargins left="0.70866141732283472" right="0.70866141732283472" top="0.78740157480314965" bottom="0.78740157480314965" header="0.31496062992125984" footer="0.31496062992125984"/>
      <printOptions horizontalCentered="1" verticalCentered="1"/>
      <pageSetup paperSize="9" scale="85" orientation="landscape" r:id="rId1"/>
      <headerFooter>
        <oddHeader>&amp;CAktivas Angebot &amp;D</oddHeader>
        <oddFooter>&amp;C&amp;P von &amp;N</oddFooter>
      </headerFooter>
    </customSheetView>
    <customSheetView guid="{2B357018-C541-48A6-9E53-0D328FB8B683}" showPageBreaks="1" showGridLines="0" view="pageLayout">
      <selection activeCell="F3" sqref="F3"/>
      <pageMargins left="0.70866141732283472" right="0.70866141732283472" top="0.78740157480314965" bottom="0.78740157480314965" header="0.31496062992125984" footer="0.31496062992125984"/>
      <printOptions horizontalCentered="1" verticalCentered="1"/>
      <pageSetup paperSize="9" scale="85" orientation="landscape" r:id="rId2"/>
      <headerFooter>
        <oddHeader>&amp;CAktivas Angebot &amp;D</oddHeader>
        <oddFooter>&amp;C&amp;P von &amp;N</oddFooter>
      </headerFooter>
    </customSheetView>
    <customSheetView guid="{73092505-9A73-4801-8A17-4AB309C629D8}" showPageBreaks="1" showGridLines="0" view="pageLayout">
      <selection activeCell="F3" sqref="F3"/>
      <pageMargins left="0.70866141732283472" right="0.70866141732283472" top="0.78740157480314965" bottom="0.78740157480314965" header="0.31496062992125984" footer="0.31496062992125984"/>
      <printOptions horizontalCentered="1" verticalCentered="1"/>
      <pageSetup paperSize="9" scale="85" orientation="landscape" r:id="rId3"/>
      <headerFooter>
        <oddHeader>&amp;CAktivas Angebot &amp;D</oddHeader>
        <oddFooter>&amp;C&amp;P von &amp;N</oddFooter>
      </headerFooter>
    </customSheetView>
  </customSheetViews>
  <mergeCells count="5">
    <mergeCell ref="D5:E5"/>
    <mergeCell ref="A1:E1"/>
    <mergeCell ref="E2:E3"/>
    <mergeCell ref="A4:E4"/>
    <mergeCell ref="B5:C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5" orientation="landscape" r:id="rId4"/>
  <headerFooter>
    <oddHeader>&amp;CAktivas Angebot &amp;D</oddHeader>
    <oddFooter>&amp;C&amp;P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Schweiz_Photosuisse</vt:lpstr>
    </vt:vector>
  </TitlesOfParts>
  <Company>Aktivas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Antje Schlimpert</dc:creator>
  <cp:lastModifiedBy>ram-12</cp:lastModifiedBy>
  <cp:lastPrinted>2019-07-24T06:29:33Z</cp:lastPrinted>
  <dcterms:created xsi:type="dcterms:W3CDTF">2012-11-23T13:16:10Z</dcterms:created>
  <dcterms:modified xsi:type="dcterms:W3CDTF">2021-09-20T10:10:10Z</dcterms:modified>
</cp:coreProperties>
</file>